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6335" windowHeight="9660" activeTab="3"/>
  </bookViews>
  <sheets>
    <sheet name="Tabelle1" sheetId="1" r:id="rId1"/>
    <sheet name="Ht vs time" sheetId="2" r:id="rId2"/>
    <sheet name="Diameter vs time" sheetId="3" r:id="rId3"/>
    <sheet name="Wt vs time" sheetId="4" r:id="rId4"/>
    <sheet name="Thickness vs time" sheetId="5" r:id="rId5"/>
    <sheet name="Ht vs Diameter" sheetId="6" r:id="rId6"/>
    <sheet name="Ht vs Wt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K5" i="1"/>
  <c r="M5" i="1" s="1"/>
  <c r="F6" i="1"/>
  <c r="G6" i="1"/>
  <c r="H6" i="1"/>
  <c r="I6" i="1"/>
  <c r="J6" i="1"/>
  <c r="K6" i="1"/>
  <c r="M6" i="1"/>
  <c r="F7" i="1"/>
  <c r="G7" i="1"/>
  <c r="H7" i="1"/>
  <c r="I7" i="1"/>
  <c r="J7" i="1"/>
  <c r="K7" i="1" s="1"/>
  <c r="F8" i="1"/>
  <c r="G8" i="1"/>
  <c r="H8" i="1"/>
  <c r="I8" i="1"/>
  <c r="J8" i="1"/>
  <c r="K8" i="1" s="1"/>
  <c r="M8" i="1" s="1"/>
  <c r="F9" i="1"/>
  <c r="G9" i="1"/>
  <c r="H9" i="1"/>
  <c r="I9" i="1"/>
  <c r="J9" i="1"/>
  <c r="K9" i="1" s="1"/>
  <c r="M9" i="1" s="1"/>
  <c r="F10" i="1"/>
  <c r="G10" i="1"/>
  <c r="H10" i="1"/>
  <c r="I10" i="1"/>
  <c r="J10" i="1"/>
  <c r="K10" i="1" s="1"/>
  <c r="M10" i="1" s="1"/>
  <c r="F11" i="1"/>
  <c r="G11" i="1"/>
  <c r="H11" i="1"/>
  <c r="I11" i="1"/>
  <c r="J11" i="1"/>
  <c r="K11" i="1"/>
  <c r="M11" i="1" s="1"/>
  <c r="F12" i="1"/>
  <c r="G12" i="1"/>
  <c r="H12" i="1"/>
  <c r="I12" i="1"/>
  <c r="J12" i="1"/>
  <c r="K12" i="1" s="1"/>
  <c r="M12" i="1" s="1"/>
  <c r="F13" i="1"/>
  <c r="G13" i="1"/>
  <c r="H13" i="1"/>
  <c r="I13" i="1"/>
  <c r="J13" i="1"/>
  <c r="K13" i="1"/>
  <c r="M13" i="1" s="1"/>
  <c r="F14" i="1"/>
  <c r="G14" i="1"/>
  <c r="H14" i="1"/>
  <c r="I14" i="1"/>
  <c r="J14" i="1"/>
  <c r="K14" i="1" s="1"/>
  <c r="M14" i="1" s="1"/>
  <c r="F15" i="1"/>
  <c r="G15" i="1"/>
  <c r="H15" i="1"/>
  <c r="I15" i="1"/>
  <c r="J15" i="1"/>
  <c r="K15" i="1" s="1"/>
  <c r="M15" i="1" s="1"/>
  <c r="B16" i="1"/>
  <c r="C16" i="1"/>
  <c r="D16" i="1"/>
  <c r="E16" i="1"/>
  <c r="F16" i="1"/>
  <c r="G16" i="1"/>
  <c r="H16" i="1"/>
  <c r="I16" i="1"/>
  <c r="J16" i="1"/>
  <c r="K16" i="1" s="1"/>
  <c r="M16" i="1" s="1"/>
  <c r="B17" i="1"/>
  <c r="C17" i="1"/>
  <c r="D17" i="1"/>
  <c r="E17" i="1"/>
  <c r="F17" i="1"/>
  <c r="G17" i="1"/>
  <c r="H17" i="1"/>
  <c r="I17" i="1"/>
  <c r="J17" i="1"/>
  <c r="L17" i="1"/>
  <c r="M7" i="1" l="1"/>
  <c r="K17" i="1"/>
  <c r="M17" i="1"/>
</calcChain>
</file>

<file path=xl/sharedStrings.xml><?xml version="1.0" encoding="utf-8"?>
<sst xmlns="http://schemas.openxmlformats.org/spreadsheetml/2006/main" count="172" uniqueCount="37">
  <si>
    <t>Comparative Analysis Hight Diameter Weight and Density of unmounted ostrich eggs in collections</t>
  </si>
  <si>
    <t>Nr/Date</t>
  </si>
  <si>
    <t>Height</t>
  </si>
  <si>
    <t>Diameter</t>
  </si>
  <si>
    <t>Weight</t>
  </si>
  <si>
    <t>Thickness</t>
  </si>
  <si>
    <t>Diam/Height</t>
  </si>
  <si>
    <t>Height/Weight</t>
  </si>
  <si>
    <t>Diam/Weight</t>
  </si>
  <si>
    <t>Vol. Outside</t>
  </si>
  <si>
    <t>Vol Inside</t>
  </si>
  <si>
    <t>Diff. VO-VI</t>
  </si>
  <si>
    <t>TIME</t>
  </si>
  <si>
    <t>Weight/Diff VO-VI</t>
  </si>
  <si>
    <t>cm</t>
  </si>
  <si>
    <t>Gramm</t>
  </si>
  <si>
    <t>mm</t>
  </si>
  <si>
    <t>Density</t>
  </si>
  <si>
    <t>1 NEW</t>
  </si>
  <si>
    <t>2 NEW</t>
  </si>
  <si>
    <t>3 III113 Dresd</t>
  </si>
  <si>
    <t>4 7 NHM</t>
  </si>
  <si>
    <t>5 5 NHM</t>
  </si>
  <si>
    <t>7 4 NHM</t>
  </si>
  <si>
    <t>8 KK 3720</t>
  </si>
  <si>
    <t>9 Freib 1601</t>
  </si>
  <si>
    <t>10 KK 3697</t>
  </si>
  <si>
    <t>11 UMG</t>
  </si>
  <si>
    <t>12 Testegg</t>
  </si>
  <si>
    <t>Average</t>
  </si>
  <si>
    <t>STANDDEV.</t>
  </si>
  <si>
    <t>Nr. 11. Thickness was measured. weight + 10%, Hight Av. Faktor 0,83</t>
  </si>
  <si>
    <t>Nr 11: Kugelkalotte: V= 16,135389cm3 = 25,82 Gramm</t>
  </si>
  <si>
    <t>Nr.11: Orig. Diameter: 10,89 to 11,2 cm, Origin. Height 13,47cm</t>
  </si>
  <si>
    <t>Nr 11: UMG weight 134 gr +10% - 25,82 gr= 121,58 gr</t>
  </si>
  <si>
    <t>Engraved only: Nr. 8, 9, 10 and 11</t>
  </si>
  <si>
    <t>Nr. 12. Thickness Measured,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</si>
</sst>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2" x14ac:knownFonts="1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164" fontId="0" fillId="0" borderId="0" xfId="1" applyFon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36204121831362E-2"/>
          <c:y val="5.7077752831034244E-2"/>
          <c:w val="0.7193889498780125"/>
          <c:h val="0.799088539634479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Tabelle1!$L$5:$L$15</c:f>
              <c:numCache>
                <c:formatCode>General</c:formatCode>
                <c:ptCount val="11"/>
                <c:pt idx="0">
                  <c:v>1970</c:v>
                </c:pt>
                <c:pt idx="1">
                  <c:v>1980</c:v>
                </c:pt>
                <c:pt idx="2">
                  <c:v>1680</c:v>
                </c:pt>
                <c:pt idx="3">
                  <c:v>1780</c:v>
                </c:pt>
                <c:pt idx="4">
                  <c:v>1800</c:v>
                </c:pt>
                <c:pt idx="5">
                  <c:v>1750</c:v>
                </c:pt>
                <c:pt idx="6">
                  <c:v>1650</c:v>
                </c:pt>
                <c:pt idx="7">
                  <c:v>1630</c:v>
                </c:pt>
                <c:pt idx="8">
                  <c:v>1700</c:v>
                </c:pt>
                <c:pt idx="9">
                  <c:v>1500</c:v>
                </c:pt>
                <c:pt idx="10">
                  <c:v>2000</c:v>
                </c:pt>
              </c:numCache>
            </c:numRef>
          </c:xVal>
          <c:yVal>
            <c:numRef>
              <c:f>Tabelle1!$M$5:$M$15</c:f>
              <c:numCache>
                <c:formatCode>General</c:formatCode>
                <c:ptCount val="11"/>
                <c:pt idx="0">
                  <c:v>0.29869485922245537</c:v>
                </c:pt>
                <c:pt idx="1">
                  <c:v>0.30366802775051854</c:v>
                </c:pt>
                <c:pt idx="2">
                  <c:v>0.23159835018991387</c:v>
                </c:pt>
                <c:pt idx="3">
                  <c:v>0.26734845837527377</c:v>
                </c:pt>
                <c:pt idx="4">
                  <c:v>0.27957209749009271</c:v>
                </c:pt>
                <c:pt idx="5">
                  <c:v>0.25391221261385727</c:v>
                </c:pt>
                <c:pt idx="6">
                  <c:v>0.19727076369405416</c:v>
                </c:pt>
                <c:pt idx="7">
                  <c:v>0.19296682956599148</c:v>
                </c:pt>
                <c:pt idx="8">
                  <c:v>0.24735480306107163</c:v>
                </c:pt>
                <c:pt idx="9">
                  <c:v>0.17916923649732669</c:v>
                </c:pt>
                <c:pt idx="10">
                  <c:v>0.32347804539598962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92384"/>
        <c:axId val="132594688"/>
      </c:scatterChart>
      <c:valAx>
        <c:axId val="132592384"/>
        <c:scaling>
          <c:orientation val="maxMin"/>
          <c:min val="15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2176940796630524"/>
              <c:y val="0.917810265523030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94688"/>
        <c:crosses val="autoZero"/>
        <c:crossBetween val="midCat"/>
        <c:minorUnit val="100"/>
      </c:valAx>
      <c:valAx>
        <c:axId val="1325946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Density</a:t>
                </a:r>
              </a:p>
            </c:rich>
          </c:tx>
          <c:layout>
            <c:manualLayout>
              <c:xMode val="edge"/>
              <c:yMode val="edge"/>
              <c:x val="0.862246329995632"/>
              <c:y val="0.4063936001569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923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Seite &amp;P</c:oddFooter>
    </c:headerFooter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'Ht vs time'!$B$3:$B$13</c:f>
              <c:numCache>
                <c:formatCode>General</c:formatCode>
                <c:ptCount val="11"/>
                <c:pt idx="0">
                  <c:v>1500</c:v>
                </c:pt>
                <c:pt idx="1">
                  <c:v>1630</c:v>
                </c:pt>
                <c:pt idx="2">
                  <c:v>1650</c:v>
                </c:pt>
                <c:pt idx="3">
                  <c:v>1680</c:v>
                </c:pt>
                <c:pt idx="4">
                  <c:v>1700</c:v>
                </c:pt>
                <c:pt idx="5">
                  <c:v>1750</c:v>
                </c:pt>
                <c:pt idx="6">
                  <c:v>1780</c:v>
                </c:pt>
                <c:pt idx="7">
                  <c:v>1800</c:v>
                </c:pt>
                <c:pt idx="8">
                  <c:v>1970</c:v>
                </c:pt>
                <c:pt idx="9">
                  <c:v>1980</c:v>
                </c:pt>
                <c:pt idx="10">
                  <c:v>2000</c:v>
                </c:pt>
              </c:numCache>
            </c:numRef>
          </c:xVal>
          <c:yVal>
            <c:numRef>
              <c:f>'Ht vs time'!$C$3:$C$13</c:f>
              <c:numCache>
                <c:formatCode>General</c:formatCode>
                <c:ptCount val="11"/>
                <c:pt idx="0" formatCode="_-* #,##0.00_-;\-* #,##0.00_-;_-* &quot;-&quot;??_-;_-@_-">
                  <c:v>13.47</c:v>
                </c:pt>
                <c:pt idx="1">
                  <c:v>16</c:v>
                </c:pt>
                <c:pt idx="2">
                  <c:v>14.8</c:v>
                </c:pt>
                <c:pt idx="3">
                  <c:v>14.5</c:v>
                </c:pt>
                <c:pt idx="4">
                  <c:v>15.4</c:v>
                </c:pt>
                <c:pt idx="5">
                  <c:v>15.46</c:v>
                </c:pt>
                <c:pt idx="6">
                  <c:v>14.46</c:v>
                </c:pt>
                <c:pt idx="7">
                  <c:v>15.41</c:v>
                </c:pt>
                <c:pt idx="8">
                  <c:v>14</c:v>
                </c:pt>
                <c:pt idx="9">
                  <c:v>15.6</c:v>
                </c:pt>
                <c:pt idx="10">
                  <c:v>13.2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71808"/>
        <c:axId val="132477696"/>
      </c:scatterChart>
      <c:valAx>
        <c:axId val="132471808"/>
        <c:scaling>
          <c:orientation val="minMax"/>
          <c:max val="2000"/>
          <c:min val="1500"/>
        </c:scaling>
        <c:delete val="0"/>
        <c:axPos val="b"/>
        <c:numFmt formatCode="General" sourceLinked="1"/>
        <c:majorTickMark val="out"/>
        <c:minorTickMark val="none"/>
        <c:tickLblPos val="nextTo"/>
        <c:crossAx val="132477696"/>
        <c:crosses val="autoZero"/>
        <c:crossBetween val="midCat"/>
      </c:valAx>
      <c:valAx>
        <c:axId val="132477696"/>
        <c:scaling>
          <c:orientation val="minMax"/>
          <c:max val="16"/>
          <c:min val="13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324718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'Diameter vs time'!$C$3:$C$13</c:f>
              <c:numCache>
                <c:formatCode>General</c:formatCode>
                <c:ptCount val="11"/>
                <c:pt idx="0">
                  <c:v>1500</c:v>
                </c:pt>
                <c:pt idx="1">
                  <c:v>1630</c:v>
                </c:pt>
                <c:pt idx="2">
                  <c:v>1650</c:v>
                </c:pt>
                <c:pt idx="3">
                  <c:v>1680</c:v>
                </c:pt>
                <c:pt idx="4">
                  <c:v>1700</c:v>
                </c:pt>
                <c:pt idx="5">
                  <c:v>1750</c:v>
                </c:pt>
                <c:pt idx="6">
                  <c:v>1780</c:v>
                </c:pt>
                <c:pt idx="7">
                  <c:v>1800</c:v>
                </c:pt>
                <c:pt idx="8">
                  <c:v>1970</c:v>
                </c:pt>
                <c:pt idx="9">
                  <c:v>1980</c:v>
                </c:pt>
                <c:pt idx="10">
                  <c:v>2000</c:v>
                </c:pt>
              </c:numCache>
            </c:numRef>
          </c:xVal>
          <c:yVal>
            <c:numRef>
              <c:f>'Diameter vs time'!$D$3:$D$13</c:f>
              <c:numCache>
                <c:formatCode>General</c:formatCode>
                <c:ptCount val="11"/>
                <c:pt idx="0" formatCode="_-* #,##0.00_-;\-* #,##0.00_-;_-* &quot;-&quot;??_-;_-@_-">
                  <c:v>11.2</c:v>
                </c:pt>
                <c:pt idx="1">
                  <c:v>12.1</c:v>
                </c:pt>
                <c:pt idx="2">
                  <c:v>12.4</c:v>
                </c:pt>
                <c:pt idx="3">
                  <c:v>12.5</c:v>
                </c:pt>
                <c:pt idx="4">
                  <c:v>12.6</c:v>
                </c:pt>
                <c:pt idx="5">
                  <c:v>12.28</c:v>
                </c:pt>
                <c:pt idx="6">
                  <c:v>11.95</c:v>
                </c:pt>
                <c:pt idx="7">
                  <c:v>12.55</c:v>
                </c:pt>
                <c:pt idx="8">
                  <c:v>12.1</c:v>
                </c:pt>
                <c:pt idx="9">
                  <c:v>13.8</c:v>
                </c:pt>
                <c:pt idx="10" formatCode="0.000">
                  <c:v>11.34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14560"/>
        <c:axId val="132516096"/>
      </c:scatterChart>
      <c:valAx>
        <c:axId val="132514560"/>
        <c:scaling>
          <c:orientation val="minMax"/>
          <c:max val="2000"/>
          <c:min val="1500"/>
        </c:scaling>
        <c:delete val="0"/>
        <c:axPos val="b"/>
        <c:numFmt formatCode="General" sourceLinked="1"/>
        <c:majorTickMark val="out"/>
        <c:minorTickMark val="none"/>
        <c:tickLblPos val="nextTo"/>
        <c:crossAx val="132516096"/>
        <c:crosses val="autoZero"/>
        <c:crossBetween val="midCat"/>
      </c:valAx>
      <c:valAx>
        <c:axId val="132516096"/>
        <c:scaling>
          <c:orientation val="minMax"/>
          <c:max val="14"/>
          <c:min val="11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325145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'Wt vs time'!$E$3:$E$13</c:f>
              <c:numCache>
                <c:formatCode>General</c:formatCode>
                <c:ptCount val="11"/>
                <c:pt idx="0">
                  <c:v>1500</c:v>
                </c:pt>
                <c:pt idx="1">
                  <c:v>1630</c:v>
                </c:pt>
                <c:pt idx="2">
                  <c:v>1650</c:v>
                </c:pt>
                <c:pt idx="3">
                  <c:v>1680</c:v>
                </c:pt>
                <c:pt idx="4">
                  <c:v>1700</c:v>
                </c:pt>
                <c:pt idx="5">
                  <c:v>1750</c:v>
                </c:pt>
                <c:pt idx="6">
                  <c:v>1780</c:v>
                </c:pt>
                <c:pt idx="7">
                  <c:v>1800</c:v>
                </c:pt>
                <c:pt idx="8">
                  <c:v>1970</c:v>
                </c:pt>
                <c:pt idx="9">
                  <c:v>1980</c:v>
                </c:pt>
                <c:pt idx="10">
                  <c:v>2000</c:v>
                </c:pt>
              </c:numCache>
            </c:numRef>
          </c:xVal>
          <c:yVal>
            <c:numRef>
              <c:f>'Wt vs time'!$F$3:$F$13</c:f>
              <c:numCache>
                <c:formatCode>General</c:formatCode>
                <c:ptCount val="11"/>
                <c:pt idx="0">
                  <c:v>121.58</c:v>
                </c:pt>
                <c:pt idx="1">
                  <c:v>190</c:v>
                </c:pt>
                <c:pt idx="2">
                  <c:v>171</c:v>
                </c:pt>
                <c:pt idx="3">
                  <c:v>194</c:v>
                </c:pt>
                <c:pt idx="4">
                  <c:v>237</c:v>
                </c:pt>
                <c:pt idx="5">
                  <c:v>238</c:v>
                </c:pt>
                <c:pt idx="6">
                  <c:v>213</c:v>
                </c:pt>
                <c:pt idx="7">
                  <c:v>266.60000000000002</c:v>
                </c:pt>
                <c:pt idx="8">
                  <c:v>225</c:v>
                </c:pt>
                <c:pt idx="9">
                  <c:v>340</c:v>
                </c:pt>
                <c:pt idx="10">
                  <c:v>234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83040"/>
        <c:axId val="132993024"/>
      </c:scatterChart>
      <c:valAx>
        <c:axId val="132983040"/>
        <c:scaling>
          <c:orientation val="minMax"/>
          <c:max val="2000"/>
          <c:min val="1500"/>
        </c:scaling>
        <c:delete val="0"/>
        <c:axPos val="b"/>
        <c:numFmt formatCode="General" sourceLinked="1"/>
        <c:majorTickMark val="out"/>
        <c:minorTickMark val="none"/>
        <c:tickLblPos val="nextTo"/>
        <c:crossAx val="132993024"/>
        <c:crosses val="autoZero"/>
        <c:crossBetween val="midCat"/>
      </c:valAx>
      <c:valAx>
        <c:axId val="132993024"/>
        <c:scaling>
          <c:orientation val="minMax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83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'Thickness vs time'!$F$3:$F$13</c:f>
              <c:numCache>
                <c:formatCode>General</c:formatCode>
                <c:ptCount val="11"/>
                <c:pt idx="0">
                  <c:v>1500</c:v>
                </c:pt>
                <c:pt idx="1">
                  <c:v>1630</c:v>
                </c:pt>
                <c:pt idx="2">
                  <c:v>1650</c:v>
                </c:pt>
                <c:pt idx="3">
                  <c:v>1680</c:v>
                </c:pt>
                <c:pt idx="4">
                  <c:v>1700</c:v>
                </c:pt>
                <c:pt idx="5">
                  <c:v>1750</c:v>
                </c:pt>
                <c:pt idx="6">
                  <c:v>1780</c:v>
                </c:pt>
                <c:pt idx="7">
                  <c:v>1800</c:v>
                </c:pt>
                <c:pt idx="8">
                  <c:v>1970</c:v>
                </c:pt>
                <c:pt idx="9">
                  <c:v>1980</c:v>
                </c:pt>
                <c:pt idx="10">
                  <c:v>2000</c:v>
                </c:pt>
              </c:numCache>
            </c:numRef>
          </c:xVal>
          <c:yVal>
            <c:numRef>
              <c:f>'Thickness vs time'!$G$3:$G$13</c:f>
              <c:numCache>
                <c:formatCode>General</c:formatCode>
                <c:ptCount val="11"/>
                <c:pt idx="0">
                  <c:v>1.96</c:v>
                </c:pt>
                <c:pt idx="1">
                  <c:v>2.2799999999999998</c:v>
                </c:pt>
                <c:pt idx="2">
                  <c:v>2.0499999999999998</c:v>
                </c:pt>
                <c:pt idx="3">
                  <c:v>1.9870000000000001</c:v>
                </c:pt>
                <c:pt idx="4">
                  <c:v>2.16</c:v>
                </c:pt>
                <c:pt idx="5">
                  <c:v>2.1800000000000002</c:v>
                </c:pt>
                <c:pt idx="6">
                  <c:v>2.0099999999999998</c:v>
                </c:pt>
                <c:pt idx="7">
                  <c:v>2.16</c:v>
                </c:pt>
                <c:pt idx="8">
                  <c:v>1.91</c:v>
                </c:pt>
                <c:pt idx="9" formatCode="0.00">
                  <c:v>2.2200000000000002</c:v>
                </c:pt>
                <c:pt idx="10">
                  <c:v>2.09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10944"/>
        <c:axId val="133012480"/>
      </c:scatterChart>
      <c:valAx>
        <c:axId val="133010944"/>
        <c:scaling>
          <c:orientation val="minMax"/>
          <c:max val="2000"/>
          <c:min val="1500"/>
        </c:scaling>
        <c:delete val="0"/>
        <c:axPos val="b"/>
        <c:numFmt formatCode="General" sourceLinked="1"/>
        <c:majorTickMark val="out"/>
        <c:minorTickMark val="none"/>
        <c:tickLblPos val="nextTo"/>
        <c:crossAx val="133012480"/>
        <c:crosses val="autoZero"/>
        <c:crossBetween val="midCat"/>
      </c:valAx>
      <c:valAx>
        <c:axId val="13301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10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'Ht vs Diameter'!$B$3:$B$13</c:f>
              <c:numCache>
                <c:formatCode>General</c:formatCode>
                <c:ptCount val="11"/>
                <c:pt idx="0">
                  <c:v>14</c:v>
                </c:pt>
                <c:pt idx="1">
                  <c:v>15.6</c:v>
                </c:pt>
                <c:pt idx="2">
                  <c:v>14.5</c:v>
                </c:pt>
                <c:pt idx="3">
                  <c:v>14.46</c:v>
                </c:pt>
                <c:pt idx="4">
                  <c:v>15.41</c:v>
                </c:pt>
                <c:pt idx="5">
                  <c:v>15.46</c:v>
                </c:pt>
                <c:pt idx="6">
                  <c:v>14.8</c:v>
                </c:pt>
                <c:pt idx="7">
                  <c:v>16</c:v>
                </c:pt>
                <c:pt idx="8">
                  <c:v>15.4</c:v>
                </c:pt>
                <c:pt idx="9" formatCode="_-* #,##0.00_-;\-* #,##0.00_-;_-* &quot;-&quot;??_-;_-@_-">
                  <c:v>13.47</c:v>
                </c:pt>
                <c:pt idx="10">
                  <c:v>13.2</c:v>
                </c:pt>
              </c:numCache>
            </c:numRef>
          </c:xVal>
          <c:yVal>
            <c:numRef>
              <c:f>'Ht vs Diameter'!$C$3:$C$13</c:f>
              <c:numCache>
                <c:formatCode>General</c:formatCode>
                <c:ptCount val="11"/>
                <c:pt idx="0">
                  <c:v>12.1</c:v>
                </c:pt>
                <c:pt idx="1">
                  <c:v>13.8</c:v>
                </c:pt>
                <c:pt idx="2">
                  <c:v>12.5</c:v>
                </c:pt>
                <c:pt idx="3">
                  <c:v>11.95</c:v>
                </c:pt>
                <c:pt idx="4">
                  <c:v>12.55</c:v>
                </c:pt>
                <c:pt idx="5">
                  <c:v>12.28</c:v>
                </c:pt>
                <c:pt idx="6">
                  <c:v>12.4</c:v>
                </c:pt>
                <c:pt idx="7">
                  <c:v>12.1</c:v>
                </c:pt>
                <c:pt idx="8">
                  <c:v>12.6</c:v>
                </c:pt>
                <c:pt idx="9" formatCode="_-* #,##0.00_-;\-* #,##0.00_-;_-* &quot;-&quot;??_-;_-@_-">
                  <c:v>11.2</c:v>
                </c:pt>
                <c:pt idx="10" formatCode="0.000">
                  <c:v>11.34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30560"/>
        <c:axId val="132952832"/>
      </c:scatterChart>
      <c:valAx>
        <c:axId val="132930560"/>
        <c:scaling>
          <c:orientation val="minMax"/>
          <c:max val="17"/>
          <c:min val="12"/>
        </c:scaling>
        <c:delete val="0"/>
        <c:axPos val="b"/>
        <c:numFmt formatCode="General" sourceLinked="1"/>
        <c:majorTickMark val="out"/>
        <c:minorTickMark val="none"/>
        <c:tickLblPos val="nextTo"/>
        <c:crossAx val="132952832"/>
        <c:crosses val="autoZero"/>
        <c:crossBetween val="midCat"/>
      </c:valAx>
      <c:valAx>
        <c:axId val="132952832"/>
        <c:scaling>
          <c:orientation val="minMax"/>
          <c:max val="15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305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'Ht vs Wt'!$B$3:$B$13</c:f>
              <c:numCache>
                <c:formatCode>General</c:formatCode>
                <c:ptCount val="11"/>
                <c:pt idx="0">
                  <c:v>14</c:v>
                </c:pt>
                <c:pt idx="1">
                  <c:v>15.6</c:v>
                </c:pt>
                <c:pt idx="2">
                  <c:v>14.5</c:v>
                </c:pt>
                <c:pt idx="3">
                  <c:v>14.46</c:v>
                </c:pt>
                <c:pt idx="4">
                  <c:v>15.41</c:v>
                </c:pt>
                <c:pt idx="5">
                  <c:v>15.46</c:v>
                </c:pt>
                <c:pt idx="6">
                  <c:v>14.8</c:v>
                </c:pt>
                <c:pt idx="7">
                  <c:v>16</c:v>
                </c:pt>
                <c:pt idx="8">
                  <c:v>15.4</c:v>
                </c:pt>
                <c:pt idx="9" formatCode="_-* #,##0.00_-;\-* #,##0.00_-;_-* &quot;-&quot;??_-;_-@_-">
                  <c:v>13.47</c:v>
                </c:pt>
                <c:pt idx="10">
                  <c:v>13.2</c:v>
                </c:pt>
              </c:numCache>
            </c:numRef>
          </c:xVal>
          <c:yVal>
            <c:numRef>
              <c:f>'Ht vs Wt'!$C$3:$C$13</c:f>
              <c:numCache>
                <c:formatCode>General</c:formatCode>
                <c:ptCount val="11"/>
                <c:pt idx="0">
                  <c:v>225</c:v>
                </c:pt>
                <c:pt idx="1">
                  <c:v>340</c:v>
                </c:pt>
                <c:pt idx="2">
                  <c:v>194</c:v>
                </c:pt>
                <c:pt idx="3">
                  <c:v>213</c:v>
                </c:pt>
                <c:pt idx="4">
                  <c:v>266.60000000000002</c:v>
                </c:pt>
                <c:pt idx="5">
                  <c:v>238</c:v>
                </c:pt>
                <c:pt idx="6">
                  <c:v>171</c:v>
                </c:pt>
                <c:pt idx="7">
                  <c:v>190</c:v>
                </c:pt>
                <c:pt idx="8">
                  <c:v>237</c:v>
                </c:pt>
                <c:pt idx="9">
                  <c:v>121.58</c:v>
                </c:pt>
                <c:pt idx="10">
                  <c:v>234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84896"/>
        <c:axId val="132786432"/>
      </c:scatterChart>
      <c:valAx>
        <c:axId val="132784896"/>
        <c:scaling>
          <c:orientation val="minMax"/>
          <c:max val="16"/>
          <c:min val="13"/>
        </c:scaling>
        <c:delete val="0"/>
        <c:axPos val="b"/>
        <c:numFmt formatCode="General" sourceLinked="1"/>
        <c:majorTickMark val="out"/>
        <c:minorTickMark val="none"/>
        <c:tickLblPos val="nextTo"/>
        <c:crossAx val="132786432"/>
        <c:crosses val="autoZero"/>
        <c:crossBetween val="midCat"/>
      </c:valAx>
      <c:valAx>
        <c:axId val="132786432"/>
        <c:scaling>
          <c:orientation val="minMax"/>
          <c:max val="350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784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19</xdr:row>
      <xdr:rowOff>152400</xdr:rowOff>
    </xdr:from>
    <xdr:to>
      <xdr:col>11</xdr:col>
      <xdr:colOff>723900</xdr:colOff>
      <xdr:row>45</xdr:row>
      <xdr:rowOff>114300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152400</xdr:rowOff>
    </xdr:from>
    <xdr:to>
      <xdr:col>9</xdr:col>
      <xdr:colOff>209550</xdr:colOff>
      <xdr:row>17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152400</xdr:rowOff>
    </xdr:from>
    <xdr:to>
      <xdr:col>10</xdr:col>
      <xdr:colOff>152400</xdr:colOff>
      <xdr:row>17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133350</xdr:rowOff>
    </xdr:from>
    <xdr:to>
      <xdr:col>12</xdr:col>
      <xdr:colOff>85725</xdr:colOff>
      <xdr:row>17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0</xdr:row>
      <xdr:rowOff>114300</xdr:rowOff>
    </xdr:from>
    <xdr:to>
      <xdr:col>13</xdr:col>
      <xdr:colOff>257175</xdr:colOff>
      <xdr:row>17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114300</xdr:rowOff>
    </xdr:from>
    <xdr:to>
      <xdr:col>9</xdr:col>
      <xdr:colOff>142875</xdr:colOff>
      <xdr:row>17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142875</xdr:rowOff>
    </xdr:from>
    <xdr:to>
      <xdr:col>9</xdr:col>
      <xdr:colOff>114300</xdr:colOff>
      <xdr:row>17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L15" sqref="A3:L15"/>
    </sheetView>
  </sheetViews>
  <sheetFormatPr defaultColWidth="11.42578125" defaultRowHeight="12.75" x14ac:dyDescent="0.2"/>
  <sheetData>
    <row r="1" spans="1:13" x14ac:dyDescent="0.2">
      <c r="A1" t="s">
        <v>0</v>
      </c>
    </row>
    <row r="3" spans="1:13" x14ac:dyDescent="0.2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</row>
    <row r="4" spans="1:13" x14ac:dyDescent="0.2">
      <c r="B4" t="s">
        <v>14</v>
      </c>
      <c r="C4" t="s">
        <v>14</v>
      </c>
      <c r="D4" t="s">
        <v>15</v>
      </c>
      <c r="E4" t="s">
        <v>16</v>
      </c>
      <c r="M4" t="s">
        <v>17</v>
      </c>
    </row>
    <row r="5" spans="1:13" x14ac:dyDescent="0.2">
      <c r="A5" t="s">
        <v>18</v>
      </c>
      <c r="B5">
        <v>14</v>
      </c>
      <c r="C5">
        <v>12.1</v>
      </c>
      <c r="D5">
        <v>225</v>
      </c>
      <c r="E5">
        <v>1.91</v>
      </c>
      <c r="F5">
        <f>C5/B5</f>
        <v>0.86428571428571421</v>
      </c>
      <c r="G5">
        <f>B5/D5</f>
        <v>6.222222222222222E-2</v>
      </c>
      <c r="H5">
        <f>C5/D5</f>
        <v>5.3777777777777779E-2</v>
      </c>
      <c r="I5">
        <f>4/3*3.1415926*B5*(C5*C5)</f>
        <v>8585.9306878986645</v>
      </c>
      <c r="J5">
        <f>4/3*3.1415926*(B5-(2*E5*0.1))*((C5-(2*E5*0.1))^2)</f>
        <v>7832.6535789932532</v>
      </c>
      <c r="K5">
        <f>I5-J5</f>
        <v>753.2771089054113</v>
      </c>
      <c r="L5">
        <v>1970</v>
      </c>
      <c r="M5">
        <f>D5/K5</f>
        <v>0.29869485922245537</v>
      </c>
    </row>
    <row r="6" spans="1:13" x14ac:dyDescent="0.2">
      <c r="A6" t="s">
        <v>19</v>
      </c>
      <c r="B6">
        <v>15.6</v>
      </c>
      <c r="C6">
        <v>13.8</v>
      </c>
      <c r="D6">
        <v>340</v>
      </c>
      <c r="E6" s="1">
        <v>2.2200000000000002</v>
      </c>
      <c r="F6">
        <f t="shared" ref="F6:F16" si="0">C6/B6</f>
        <v>0.88461538461538469</v>
      </c>
      <c r="G6">
        <f t="shared" ref="G6:G16" si="1">B6/D6</f>
        <v>4.5882352941176471E-2</v>
      </c>
      <c r="H6">
        <f t="shared" ref="H6:H16" si="2">C6/D6</f>
        <v>4.0588235294117647E-2</v>
      </c>
      <c r="I6">
        <f t="shared" ref="I6:I16" si="3">4/3*3.1415926*B6*(C6*C6)</f>
        <v>12444.325810675198</v>
      </c>
      <c r="J6">
        <f t="shared" ref="J6:J16" si="4">4/3*3.1415926*(B6-(2*E6*0.1))*((C6-(2*E6*0.1))^2)</f>
        <v>11324.682091451223</v>
      </c>
      <c r="K6">
        <f t="shared" ref="K6:K16" si="5">I6-J6</f>
        <v>1119.6437192239755</v>
      </c>
      <c r="L6">
        <v>1980</v>
      </c>
      <c r="M6">
        <f t="shared" ref="M6:M15" si="6">D6/K6</f>
        <v>0.30366802775051854</v>
      </c>
    </row>
    <row r="7" spans="1:13" x14ac:dyDescent="0.2">
      <c r="A7" t="s">
        <v>20</v>
      </c>
      <c r="B7">
        <v>14.5</v>
      </c>
      <c r="C7">
        <v>12.5</v>
      </c>
      <c r="D7">
        <v>194</v>
      </c>
      <c r="E7">
        <v>1.9870000000000001</v>
      </c>
      <c r="F7">
        <f t="shared" si="0"/>
        <v>0.86206896551724133</v>
      </c>
      <c r="G7">
        <f t="shared" si="1"/>
        <v>7.4742268041237112E-2</v>
      </c>
      <c r="H7">
        <f t="shared" si="2"/>
        <v>6.4432989690721643E-2</v>
      </c>
      <c r="I7">
        <f t="shared" si="3"/>
        <v>9490.2276458333326</v>
      </c>
      <c r="J7">
        <f t="shared" si="4"/>
        <v>8652.5705561307623</v>
      </c>
      <c r="K7">
        <f t="shared" si="5"/>
        <v>837.65708970257037</v>
      </c>
      <c r="L7">
        <v>1680</v>
      </c>
      <c r="M7">
        <f t="shared" si="6"/>
        <v>0.23159835018991387</v>
      </c>
    </row>
    <row r="8" spans="1:13" x14ac:dyDescent="0.2">
      <c r="A8" t="s">
        <v>21</v>
      </c>
      <c r="B8">
        <v>14.46</v>
      </c>
      <c r="C8">
        <v>11.95</v>
      </c>
      <c r="D8">
        <v>213</v>
      </c>
      <c r="E8">
        <v>2.0099999999999998</v>
      </c>
      <c r="F8">
        <f t="shared" si="0"/>
        <v>0.82641770401106496</v>
      </c>
      <c r="G8">
        <f t="shared" si="1"/>
        <v>6.7887323943661981E-2</v>
      </c>
      <c r="H8">
        <f t="shared" si="2"/>
        <v>5.6103286384976525E-2</v>
      </c>
      <c r="I8">
        <f t="shared" si="3"/>
        <v>8649.5339056017183</v>
      </c>
      <c r="J8">
        <f t="shared" si="4"/>
        <v>7852.8208768659606</v>
      </c>
      <c r="K8">
        <f t="shared" si="5"/>
        <v>796.71302873575769</v>
      </c>
      <c r="L8">
        <v>1780</v>
      </c>
      <c r="M8">
        <f t="shared" si="6"/>
        <v>0.26734845837527377</v>
      </c>
    </row>
    <row r="9" spans="1:13" x14ac:dyDescent="0.2">
      <c r="A9" t="s">
        <v>22</v>
      </c>
      <c r="B9">
        <v>15.41</v>
      </c>
      <c r="C9">
        <v>12.55</v>
      </c>
      <c r="D9">
        <v>266.60000000000002</v>
      </c>
      <c r="E9">
        <v>2.16</v>
      </c>
      <c r="F9">
        <f t="shared" si="0"/>
        <v>0.81440622972096044</v>
      </c>
      <c r="G9">
        <f t="shared" si="1"/>
        <v>5.7801950487621899E-2</v>
      </c>
      <c r="H9">
        <f t="shared" si="2"/>
        <v>4.7074268567141787E-2</v>
      </c>
      <c r="I9">
        <f t="shared" si="3"/>
        <v>10166.669185999888</v>
      </c>
      <c r="J9">
        <f t="shared" si="4"/>
        <v>9213.069014904675</v>
      </c>
      <c r="K9">
        <f t="shared" si="5"/>
        <v>953.60017109521323</v>
      </c>
      <c r="L9">
        <v>1800</v>
      </c>
      <c r="M9">
        <f t="shared" si="6"/>
        <v>0.27957209749009271</v>
      </c>
    </row>
    <row r="10" spans="1:13" x14ac:dyDescent="0.2">
      <c r="A10" t="s">
        <v>23</v>
      </c>
      <c r="B10">
        <v>15.46</v>
      </c>
      <c r="C10">
        <v>12.28</v>
      </c>
      <c r="D10">
        <v>238</v>
      </c>
      <c r="E10">
        <v>2.1800000000000002</v>
      </c>
      <c r="F10">
        <f t="shared" si="0"/>
        <v>0.79430789133247082</v>
      </c>
      <c r="G10">
        <f t="shared" si="1"/>
        <v>6.4957983193277308E-2</v>
      </c>
      <c r="H10">
        <f t="shared" si="2"/>
        <v>5.1596638655462185E-2</v>
      </c>
      <c r="I10">
        <f t="shared" si="3"/>
        <v>9765.5076616563274</v>
      </c>
      <c r="J10">
        <f t="shared" si="4"/>
        <v>8828.1758273583691</v>
      </c>
      <c r="K10">
        <f t="shared" si="5"/>
        <v>937.33183429795827</v>
      </c>
      <c r="L10">
        <v>1750</v>
      </c>
      <c r="M10">
        <f t="shared" si="6"/>
        <v>0.25391221261385727</v>
      </c>
    </row>
    <row r="11" spans="1:13" x14ac:dyDescent="0.2">
      <c r="A11" t="s">
        <v>24</v>
      </c>
      <c r="B11">
        <v>14.8</v>
      </c>
      <c r="C11">
        <v>12.4</v>
      </c>
      <c r="D11">
        <v>171</v>
      </c>
      <c r="E11">
        <v>2.0499999999999998</v>
      </c>
      <c r="F11">
        <f t="shared" si="0"/>
        <v>0.83783783783783783</v>
      </c>
      <c r="G11">
        <f t="shared" si="1"/>
        <v>8.6549707602339182E-2</v>
      </c>
      <c r="H11">
        <f t="shared" si="2"/>
        <v>7.2514619883040934E-2</v>
      </c>
      <c r="I11">
        <f t="shared" si="3"/>
        <v>9532.2118893397346</v>
      </c>
      <c r="J11">
        <f t="shared" si="4"/>
        <v>8665.3829847525212</v>
      </c>
      <c r="K11">
        <f t="shared" si="5"/>
        <v>866.8289045872134</v>
      </c>
      <c r="L11">
        <v>1650</v>
      </c>
      <c r="M11">
        <f t="shared" si="6"/>
        <v>0.19727076369405416</v>
      </c>
    </row>
    <row r="12" spans="1:13" x14ac:dyDescent="0.2">
      <c r="A12" t="s">
        <v>25</v>
      </c>
      <c r="B12">
        <v>16</v>
      </c>
      <c r="C12">
        <v>12.1</v>
      </c>
      <c r="D12">
        <v>190</v>
      </c>
      <c r="E12">
        <v>2.2799999999999998</v>
      </c>
      <c r="F12">
        <f t="shared" si="0"/>
        <v>0.75624999999999998</v>
      </c>
      <c r="G12">
        <f t="shared" si="1"/>
        <v>8.4210526315789472E-2</v>
      </c>
      <c r="H12">
        <f t="shared" si="2"/>
        <v>6.3684210526315788E-2</v>
      </c>
      <c r="I12">
        <f t="shared" si="3"/>
        <v>9812.4922147413326</v>
      </c>
      <c r="J12">
        <f t="shared" si="4"/>
        <v>8827.8670310901543</v>
      </c>
      <c r="K12">
        <f t="shared" si="5"/>
        <v>984.6251836511783</v>
      </c>
      <c r="L12">
        <v>1630</v>
      </c>
      <c r="M12">
        <f t="shared" si="6"/>
        <v>0.19296682956599148</v>
      </c>
    </row>
    <row r="13" spans="1:13" x14ac:dyDescent="0.2">
      <c r="A13" t="s">
        <v>26</v>
      </c>
      <c r="B13">
        <v>15.4</v>
      </c>
      <c r="C13">
        <v>12.6</v>
      </c>
      <c r="D13">
        <v>237</v>
      </c>
      <c r="E13">
        <v>2.16</v>
      </c>
      <c r="F13">
        <f t="shared" si="0"/>
        <v>0.81818181818181812</v>
      </c>
      <c r="G13">
        <f t="shared" si="1"/>
        <v>6.4978902953586493E-2</v>
      </c>
      <c r="H13">
        <f t="shared" si="2"/>
        <v>5.3164556962025315E-2</v>
      </c>
      <c r="I13">
        <f t="shared" si="3"/>
        <v>10241.189752147198</v>
      </c>
      <c r="J13">
        <f t="shared" si="4"/>
        <v>9283.0518988810745</v>
      </c>
      <c r="K13">
        <f t="shared" si="5"/>
        <v>958.13785326612378</v>
      </c>
      <c r="L13">
        <v>1700</v>
      </c>
      <c r="M13">
        <f t="shared" si="6"/>
        <v>0.24735480306107163</v>
      </c>
    </row>
    <row r="14" spans="1:13" x14ac:dyDescent="0.2">
      <c r="A14" t="s">
        <v>27</v>
      </c>
      <c r="B14" s="2">
        <v>13.47</v>
      </c>
      <c r="C14" s="2">
        <v>11.2</v>
      </c>
      <c r="D14">
        <v>121.58</v>
      </c>
      <c r="E14">
        <v>1.96</v>
      </c>
      <c r="F14">
        <f t="shared" si="0"/>
        <v>0.83147735708982917</v>
      </c>
      <c r="G14">
        <f t="shared" si="1"/>
        <v>0.11079124856061853</v>
      </c>
      <c r="H14">
        <f t="shared" si="2"/>
        <v>9.2120414541865439E-2</v>
      </c>
      <c r="I14">
        <f t="shared" si="3"/>
        <v>7077.7015083622382</v>
      </c>
      <c r="J14">
        <f t="shared" si="4"/>
        <v>6399.1251948341396</v>
      </c>
      <c r="K14">
        <f t="shared" si="5"/>
        <v>678.57631352809858</v>
      </c>
      <c r="L14">
        <v>1500</v>
      </c>
      <c r="M14">
        <f t="shared" si="6"/>
        <v>0.17916923649732669</v>
      </c>
    </row>
    <row r="15" spans="1:13" x14ac:dyDescent="0.2">
      <c r="A15" t="s">
        <v>28</v>
      </c>
      <c r="B15">
        <v>13.2</v>
      </c>
      <c r="C15" s="3">
        <v>11.34</v>
      </c>
      <c r="D15">
        <v>234</v>
      </c>
      <c r="E15">
        <v>2.09</v>
      </c>
      <c r="F15">
        <f t="shared" si="0"/>
        <v>0.85909090909090913</v>
      </c>
      <c r="G15">
        <f t="shared" si="1"/>
        <v>5.6410256410256404E-2</v>
      </c>
      <c r="H15">
        <f t="shared" si="2"/>
        <v>4.8461538461538459E-2</v>
      </c>
      <c r="I15">
        <f t="shared" si="3"/>
        <v>7110.3117422050545</v>
      </c>
      <c r="J15">
        <f t="shared" si="4"/>
        <v>6386.9241635718708</v>
      </c>
      <c r="K15">
        <f t="shared" si="5"/>
        <v>723.38757863318369</v>
      </c>
      <c r="L15">
        <v>2000</v>
      </c>
      <c r="M15">
        <f t="shared" si="6"/>
        <v>0.32347804539598962</v>
      </c>
    </row>
    <row r="16" spans="1:13" x14ac:dyDescent="0.2">
      <c r="A16" t="s">
        <v>29</v>
      </c>
      <c r="B16">
        <f>SUM(B5:B15)/12</f>
        <v>13.524999999999999</v>
      </c>
      <c r="C16">
        <f t="shared" ref="C16:E16" si="7">SUM(C5:C15)/12</f>
        <v>11.234999999999999</v>
      </c>
      <c r="D16">
        <f t="shared" si="7"/>
        <v>202.51499999999999</v>
      </c>
      <c r="E16">
        <f t="shared" si="7"/>
        <v>1.9172500000000001</v>
      </c>
      <c r="F16">
        <f t="shared" si="0"/>
        <v>0.83068391866913127</v>
      </c>
      <c r="G16">
        <f t="shared" si="1"/>
        <v>6.6785176406685923E-2</v>
      </c>
      <c r="H16">
        <f t="shared" si="2"/>
        <v>5.5477372046515074E-2</v>
      </c>
      <c r="I16">
        <f t="shared" si="3"/>
        <v>7151.0864647064718</v>
      </c>
      <c r="J16">
        <f t="shared" si="4"/>
        <v>6482.1450552992765</v>
      </c>
      <c r="K16">
        <f t="shared" si="5"/>
        <v>668.94140940719535</v>
      </c>
      <c r="M16">
        <f>D16/K16</f>
        <v>0.30273951821799366</v>
      </c>
    </row>
    <row r="17" spans="1:13" x14ac:dyDescent="0.2">
      <c r="A17" t="s">
        <v>30</v>
      </c>
      <c r="B17">
        <f t="shared" ref="B17:H17" si="8">STDEV(B5:B15)</f>
        <v>0.91648637345422268</v>
      </c>
      <c r="C17">
        <f t="shared" si="8"/>
        <v>0.69036617424773572</v>
      </c>
      <c r="D17">
        <f t="shared" si="8"/>
        <v>55.775115663463637</v>
      </c>
      <c r="E17">
        <f t="shared" si="8"/>
        <v>0.11780608102841184</v>
      </c>
      <c r="F17">
        <f t="shared" si="8"/>
        <v>3.6294229208801806E-2</v>
      </c>
      <c r="G17">
        <f t="shared" si="8"/>
        <v>1.7858353199484638E-2</v>
      </c>
      <c r="H17">
        <f t="shared" si="8"/>
        <v>1.4300820086603815E-2</v>
      </c>
      <c r="I17">
        <f t="shared" ref="I17:K17" si="9">STDEV(I5:I15)</f>
        <v>1507.6261884092762</v>
      </c>
      <c r="J17">
        <f t="shared" si="9"/>
        <v>1382.1824954920855</v>
      </c>
      <c r="K17">
        <f t="shared" si="9"/>
        <v>131.45245444830954</v>
      </c>
      <c r="L17">
        <f>STDEV(L5:L12)</f>
        <v>134.58932243787288</v>
      </c>
      <c r="M17">
        <f>STDEV(M5:M15)</f>
        <v>4.8145665824401114E-2</v>
      </c>
    </row>
    <row r="19" spans="1:13" x14ac:dyDescent="0.2">
      <c r="A19" t="s">
        <v>31</v>
      </c>
    </row>
    <row r="20" spans="1:13" x14ac:dyDescent="0.2">
      <c r="A20" t="s">
        <v>32</v>
      </c>
    </row>
    <row r="21" spans="1:13" x14ac:dyDescent="0.2">
      <c r="A21" t="s">
        <v>33</v>
      </c>
    </row>
    <row r="22" spans="1:13" x14ac:dyDescent="0.2">
      <c r="A22" t="s">
        <v>34</v>
      </c>
    </row>
    <row r="23" spans="1:13" x14ac:dyDescent="0.2">
      <c r="A23" t="s">
        <v>35</v>
      </c>
    </row>
    <row r="24" spans="1:13" x14ac:dyDescent="0.2">
      <c r="A24" t="s">
        <v>36</v>
      </c>
    </row>
  </sheetData>
  <pageMargins left="0.75" right="0.75" top="1" bottom="1" header="0.4921259845" footer="0.4921259845"/>
  <pageSetup paperSize="9" orientation="portrait" r:id="rId1"/>
  <headerFooter alignWithMargins="0">
    <oddHeader>&amp;A</oddHeader>
    <oddFooter>Seite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5" right="0.75" top="1" bottom="1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5" right="0.75" top="1" bottom="1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5" right="0.75" top="1" bottom="1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5" right="0.75" top="1" bottom="1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5" right="0.75" top="1" bottom="1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5" right="0.75" top="1" bottom="1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5" right="0.75" top="1" bottom="1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29" sqref="I29"/>
    </sheetView>
  </sheetViews>
  <sheetFormatPr defaultColWidth="11.42578125" defaultRowHeight="12.75" x14ac:dyDescent="0.2"/>
  <sheetData>
    <row r="1" spans="1:9" x14ac:dyDescent="0.2">
      <c r="A1" t="s">
        <v>1</v>
      </c>
      <c r="B1" t="s">
        <v>12</v>
      </c>
      <c r="C1" t="s">
        <v>2</v>
      </c>
      <c r="D1" t="s">
        <v>12</v>
      </c>
      <c r="E1" t="s">
        <v>3</v>
      </c>
      <c r="F1" t="s">
        <v>4</v>
      </c>
      <c r="G1" t="s">
        <v>12</v>
      </c>
      <c r="H1" t="s">
        <v>5</v>
      </c>
      <c r="I1" t="s">
        <v>12</v>
      </c>
    </row>
    <row r="2" spans="1:9" x14ac:dyDescent="0.2">
      <c r="C2" t="s">
        <v>14</v>
      </c>
      <c r="E2" t="s">
        <v>14</v>
      </c>
      <c r="F2" t="s">
        <v>15</v>
      </c>
      <c r="H2" t="s">
        <v>16</v>
      </c>
    </row>
    <row r="3" spans="1:9" x14ac:dyDescent="0.2">
      <c r="A3" t="s">
        <v>27</v>
      </c>
      <c r="B3">
        <v>1500</v>
      </c>
      <c r="C3" s="2">
        <v>13.47</v>
      </c>
      <c r="D3">
        <v>1500</v>
      </c>
      <c r="E3" s="2">
        <v>11.2</v>
      </c>
      <c r="F3">
        <v>121.58</v>
      </c>
      <c r="G3">
        <v>1500</v>
      </c>
      <c r="H3">
        <v>1.96</v>
      </c>
      <c r="I3">
        <v>1500</v>
      </c>
    </row>
    <row r="4" spans="1:9" x14ac:dyDescent="0.2">
      <c r="A4" t="s">
        <v>25</v>
      </c>
      <c r="B4">
        <v>1630</v>
      </c>
      <c r="C4">
        <v>16</v>
      </c>
      <c r="D4">
        <v>1630</v>
      </c>
      <c r="E4">
        <v>12.1</v>
      </c>
      <c r="F4">
        <v>190</v>
      </c>
      <c r="G4">
        <v>1630</v>
      </c>
      <c r="H4">
        <v>2.2799999999999998</v>
      </c>
      <c r="I4">
        <v>1630</v>
      </c>
    </row>
    <row r="5" spans="1:9" x14ac:dyDescent="0.2">
      <c r="A5" t="s">
        <v>24</v>
      </c>
      <c r="B5">
        <v>1650</v>
      </c>
      <c r="C5">
        <v>14.8</v>
      </c>
      <c r="D5">
        <v>1650</v>
      </c>
      <c r="E5">
        <v>12.4</v>
      </c>
      <c r="F5">
        <v>171</v>
      </c>
      <c r="G5">
        <v>1650</v>
      </c>
      <c r="H5">
        <v>2.0499999999999998</v>
      </c>
      <c r="I5">
        <v>1650</v>
      </c>
    </row>
    <row r="6" spans="1:9" x14ac:dyDescent="0.2">
      <c r="A6" t="s">
        <v>20</v>
      </c>
      <c r="B6">
        <v>1680</v>
      </c>
      <c r="C6">
        <v>14.5</v>
      </c>
      <c r="D6">
        <v>1680</v>
      </c>
      <c r="E6">
        <v>12.5</v>
      </c>
      <c r="F6">
        <v>194</v>
      </c>
      <c r="G6">
        <v>1680</v>
      </c>
      <c r="H6">
        <v>1.9870000000000001</v>
      </c>
      <c r="I6">
        <v>1680</v>
      </c>
    </row>
    <row r="7" spans="1:9" x14ac:dyDescent="0.2">
      <c r="A7" t="s">
        <v>26</v>
      </c>
      <c r="B7">
        <v>1700</v>
      </c>
      <c r="C7">
        <v>15.4</v>
      </c>
      <c r="D7">
        <v>1700</v>
      </c>
      <c r="E7">
        <v>12.6</v>
      </c>
      <c r="F7">
        <v>237</v>
      </c>
      <c r="G7">
        <v>1700</v>
      </c>
      <c r="H7">
        <v>2.16</v>
      </c>
      <c r="I7">
        <v>1700</v>
      </c>
    </row>
    <row r="8" spans="1:9" x14ac:dyDescent="0.2">
      <c r="A8" t="s">
        <v>23</v>
      </c>
      <c r="B8">
        <v>1750</v>
      </c>
      <c r="C8">
        <v>15.46</v>
      </c>
      <c r="D8">
        <v>1750</v>
      </c>
      <c r="E8">
        <v>12.28</v>
      </c>
      <c r="F8">
        <v>238</v>
      </c>
      <c r="G8">
        <v>1750</v>
      </c>
      <c r="H8">
        <v>2.1800000000000002</v>
      </c>
      <c r="I8">
        <v>1750</v>
      </c>
    </row>
    <row r="9" spans="1:9" x14ac:dyDescent="0.2">
      <c r="A9" t="s">
        <v>21</v>
      </c>
      <c r="B9">
        <v>1780</v>
      </c>
      <c r="C9">
        <v>14.46</v>
      </c>
      <c r="D9">
        <v>1780</v>
      </c>
      <c r="E9">
        <v>11.95</v>
      </c>
      <c r="F9">
        <v>213</v>
      </c>
      <c r="G9">
        <v>1780</v>
      </c>
      <c r="H9">
        <v>2.0099999999999998</v>
      </c>
      <c r="I9">
        <v>1780</v>
      </c>
    </row>
    <row r="10" spans="1:9" x14ac:dyDescent="0.2">
      <c r="A10" t="s">
        <v>22</v>
      </c>
      <c r="B10">
        <v>1800</v>
      </c>
      <c r="C10">
        <v>15.41</v>
      </c>
      <c r="D10">
        <v>1800</v>
      </c>
      <c r="E10">
        <v>12.55</v>
      </c>
      <c r="F10">
        <v>266.60000000000002</v>
      </c>
      <c r="G10">
        <v>1800</v>
      </c>
      <c r="H10">
        <v>2.16</v>
      </c>
      <c r="I10">
        <v>1800</v>
      </c>
    </row>
    <row r="11" spans="1:9" x14ac:dyDescent="0.2">
      <c r="A11" t="s">
        <v>18</v>
      </c>
      <c r="B11">
        <v>1970</v>
      </c>
      <c r="C11">
        <v>14</v>
      </c>
      <c r="D11">
        <v>1970</v>
      </c>
      <c r="E11">
        <v>12.1</v>
      </c>
      <c r="F11">
        <v>225</v>
      </c>
      <c r="G11">
        <v>1970</v>
      </c>
      <c r="H11">
        <v>1.91</v>
      </c>
      <c r="I11">
        <v>1970</v>
      </c>
    </row>
    <row r="12" spans="1:9" x14ac:dyDescent="0.2">
      <c r="A12" t="s">
        <v>19</v>
      </c>
      <c r="B12">
        <v>1980</v>
      </c>
      <c r="C12">
        <v>15.6</v>
      </c>
      <c r="D12">
        <v>1980</v>
      </c>
      <c r="E12">
        <v>13.8</v>
      </c>
      <c r="F12">
        <v>340</v>
      </c>
      <c r="G12">
        <v>1980</v>
      </c>
      <c r="H12" s="1">
        <v>2.2200000000000002</v>
      </c>
      <c r="I12">
        <v>1980</v>
      </c>
    </row>
    <row r="13" spans="1:9" x14ac:dyDescent="0.2">
      <c r="A13" t="s">
        <v>28</v>
      </c>
      <c r="B13">
        <v>2000</v>
      </c>
      <c r="C13">
        <v>13.2</v>
      </c>
      <c r="D13">
        <v>2000</v>
      </c>
      <c r="E13" s="3">
        <v>11.34</v>
      </c>
      <c r="F13">
        <v>234</v>
      </c>
      <c r="G13">
        <v>2000</v>
      </c>
      <c r="H13">
        <v>2.09</v>
      </c>
      <c r="I13">
        <v>2000</v>
      </c>
    </row>
  </sheetData>
  <sortState ref="A1:O13">
    <sortCondition ref="I1"/>
  </sortState>
  <pageMargins left="0.75" right="0.75" top="1" bottom="1" header="0.4921259845" footer="0.4921259845"/>
  <headerFooter alignWithMargins="0">
    <oddHeader>&amp;A</oddHeader>
    <oddFooter>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3" sqref="C3:D13"/>
    </sheetView>
  </sheetViews>
  <sheetFormatPr defaultColWidth="11.42578125" defaultRowHeight="12.75" x14ac:dyDescent="0.2"/>
  <sheetData>
    <row r="1" spans="1:8" x14ac:dyDescent="0.2">
      <c r="A1" t="s">
        <v>1</v>
      </c>
      <c r="B1" t="s">
        <v>2</v>
      </c>
      <c r="C1" t="s">
        <v>12</v>
      </c>
      <c r="D1" t="s">
        <v>3</v>
      </c>
      <c r="E1" t="s">
        <v>4</v>
      </c>
      <c r="F1" t="s">
        <v>12</v>
      </c>
      <c r="G1" t="s">
        <v>5</v>
      </c>
      <c r="H1" t="s">
        <v>12</v>
      </c>
    </row>
    <row r="2" spans="1:8" x14ac:dyDescent="0.2">
      <c r="B2" t="s">
        <v>14</v>
      </c>
      <c r="D2" t="s">
        <v>14</v>
      </c>
      <c r="E2" t="s">
        <v>15</v>
      </c>
      <c r="G2" t="s">
        <v>16</v>
      </c>
    </row>
    <row r="3" spans="1:8" x14ac:dyDescent="0.2">
      <c r="A3" t="s">
        <v>27</v>
      </c>
      <c r="B3" s="2">
        <v>13.47</v>
      </c>
      <c r="C3">
        <v>1500</v>
      </c>
      <c r="D3" s="2">
        <v>11.2</v>
      </c>
      <c r="E3">
        <v>121.58</v>
      </c>
      <c r="F3">
        <v>1500</v>
      </c>
      <c r="G3">
        <v>1.96</v>
      </c>
      <c r="H3">
        <v>1500</v>
      </c>
    </row>
    <row r="4" spans="1:8" x14ac:dyDescent="0.2">
      <c r="A4" t="s">
        <v>25</v>
      </c>
      <c r="B4">
        <v>16</v>
      </c>
      <c r="C4">
        <v>1630</v>
      </c>
      <c r="D4">
        <v>12.1</v>
      </c>
      <c r="E4">
        <v>190</v>
      </c>
      <c r="F4">
        <v>1630</v>
      </c>
      <c r="G4">
        <v>2.2799999999999998</v>
      </c>
      <c r="H4">
        <v>1630</v>
      </c>
    </row>
    <row r="5" spans="1:8" x14ac:dyDescent="0.2">
      <c r="A5" t="s">
        <v>24</v>
      </c>
      <c r="B5">
        <v>14.8</v>
      </c>
      <c r="C5">
        <v>1650</v>
      </c>
      <c r="D5">
        <v>12.4</v>
      </c>
      <c r="E5">
        <v>171</v>
      </c>
      <c r="F5">
        <v>1650</v>
      </c>
      <c r="G5">
        <v>2.0499999999999998</v>
      </c>
      <c r="H5">
        <v>1650</v>
      </c>
    </row>
    <row r="6" spans="1:8" x14ac:dyDescent="0.2">
      <c r="A6" t="s">
        <v>20</v>
      </c>
      <c r="B6">
        <v>14.5</v>
      </c>
      <c r="C6">
        <v>1680</v>
      </c>
      <c r="D6">
        <v>12.5</v>
      </c>
      <c r="E6">
        <v>194</v>
      </c>
      <c r="F6">
        <v>1680</v>
      </c>
      <c r="G6">
        <v>1.9870000000000001</v>
      </c>
      <c r="H6">
        <v>1680</v>
      </c>
    </row>
    <row r="7" spans="1:8" x14ac:dyDescent="0.2">
      <c r="A7" t="s">
        <v>26</v>
      </c>
      <c r="B7">
        <v>15.4</v>
      </c>
      <c r="C7">
        <v>1700</v>
      </c>
      <c r="D7">
        <v>12.6</v>
      </c>
      <c r="E7">
        <v>237</v>
      </c>
      <c r="F7">
        <v>1700</v>
      </c>
      <c r="G7">
        <v>2.16</v>
      </c>
      <c r="H7">
        <v>1700</v>
      </c>
    </row>
    <row r="8" spans="1:8" x14ac:dyDescent="0.2">
      <c r="A8" t="s">
        <v>23</v>
      </c>
      <c r="B8">
        <v>15.46</v>
      </c>
      <c r="C8">
        <v>1750</v>
      </c>
      <c r="D8">
        <v>12.28</v>
      </c>
      <c r="E8">
        <v>238</v>
      </c>
      <c r="F8">
        <v>1750</v>
      </c>
      <c r="G8">
        <v>2.1800000000000002</v>
      </c>
      <c r="H8">
        <v>1750</v>
      </c>
    </row>
    <row r="9" spans="1:8" x14ac:dyDescent="0.2">
      <c r="A9" t="s">
        <v>21</v>
      </c>
      <c r="B9">
        <v>14.46</v>
      </c>
      <c r="C9">
        <v>1780</v>
      </c>
      <c r="D9">
        <v>11.95</v>
      </c>
      <c r="E9">
        <v>213</v>
      </c>
      <c r="F9">
        <v>1780</v>
      </c>
      <c r="G9">
        <v>2.0099999999999998</v>
      </c>
      <c r="H9">
        <v>1780</v>
      </c>
    </row>
    <row r="10" spans="1:8" x14ac:dyDescent="0.2">
      <c r="A10" t="s">
        <v>22</v>
      </c>
      <c r="B10">
        <v>15.41</v>
      </c>
      <c r="C10">
        <v>1800</v>
      </c>
      <c r="D10">
        <v>12.55</v>
      </c>
      <c r="E10">
        <v>266.60000000000002</v>
      </c>
      <c r="F10">
        <v>1800</v>
      </c>
      <c r="G10">
        <v>2.16</v>
      </c>
      <c r="H10">
        <v>1800</v>
      </c>
    </row>
    <row r="11" spans="1:8" x14ac:dyDescent="0.2">
      <c r="A11" t="s">
        <v>18</v>
      </c>
      <c r="B11">
        <v>14</v>
      </c>
      <c r="C11">
        <v>1970</v>
      </c>
      <c r="D11">
        <v>12.1</v>
      </c>
      <c r="E11">
        <v>225</v>
      </c>
      <c r="F11">
        <v>1970</v>
      </c>
      <c r="G11">
        <v>1.91</v>
      </c>
      <c r="H11">
        <v>1970</v>
      </c>
    </row>
    <row r="12" spans="1:8" x14ac:dyDescent="0.2">
      <c r="A12" t="s">
        <v>19</v>
      </c>
      <c r="B12">
        <v>15.6</v>
      </c>
      <c r="C12">
        <v>1980</v>
      </c>
      <c r="D12">
        <v>13.8</v>
      </c>
      <c r="E12">
        <v>340</v>
      </c>
      <c r="F12">
        <v>1980</v>
      </c>
      <c r="G12" s="1">
        <v>2.2200000000000002</v>
      </c>
      <c r="H12">
        <v>1980</v>
      </c>
    </row>
    <row r="13" spans="1:8" x14ac:dyDescent="0.2">
      <c r="A13" t="s">
        <v>28</v>
      </c>
      <c r="B13">
        <v>13.2</v>
      </c>
      <c r="C13">
        <v>2000</v>
      </c>
      <c r="D13" s="3">
        <v>11.34</v>
      </c>
      <c r="E13">
        <v>234</v>
      </c>
      <c r="F13">
        <v>2000</v>
      </c>
      <c r="G13">
        <v>2.09</v>
      </c>
      <c r="H13">
        <v>2000</v>
      </c>
    </row>
  </sheetData>
  <pageMargins left="0.75" right="0.75" top="1" bottom="1" header="0.4921259845" footer="0.4921259845"/>
  <headerFooter alignWithMargins="0">
    <oddHeader>&amp;A</oddHeader>
    <oddFooter>Seite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G25" sqref="G25"/>
    </sheetView>
  </sheetViews>
  <sheetFormatPr defaultColWidth="11.42578125" defaultRowHeight="12.75" x14ac:dyDescent="0.2"/>
  <sheetData>
    <row r="1" spans="1:9" x14ac:dyDescent="0.2">
      <c r="A1" t="s">
        <v>1</v>
      </c>
      <c r="B1" t="s">
        <v>2</v>
      </c>
      <c r="C1" t="s">
        <v>12</v>
      </c>
      <c r="D1" t="s">
        <v>3</v>
      </c>
      <c r="E1" t="s">
        <v>12</v>
      </c>
      <c r="F1" t="s">
        <v>4</v>
      </c>
      <c r="G1" t="s">
        <v>12</v>
      </c>
      <c r="H1" t="s">
        <v>5</v>
      </c>
      <c r="I1" t="s">
        <v>12</v>
      </c>
    </row>
    <row r="2" spans="1:9" x14ac:dyDescent="0.2">
      <c r="B2" t="s">
        <v>14</v>
      </c>
      <c r="D2" t="s">
        <v>14</v>
      </c>
      <c r="F2" t="s">
        <v>15</v>
      </c>
      <c r="H2" t="s">
        <v>16</v>
      </c>
    </row>
    <row r="3" spans="1:9" x14ac:dyDescent="0.2">
      <c r="A3" t="s">
        <v>27</v>
      </c>
      <c r="B3" s="2">
        <v>13.47</v>
      </c>
      <c r="C3">
        <v>1500</v>
      </c>
      <c r="D3" s="2">
        <v>11.2</v>
      </c>
      <c r="E3">
        <v>1500</v>
      </c>
      <c r="F3">
        <v>121.58</v>
      </c>
      <c r="G3">
        <v>1500</v>
      </c>
      <c r="H3">
        <v>1.96</v>
      </c>
      <c r="I3">
        <v>1500</v>
      </c>
    </row>
    <row r="4" spans="1:9" x14ac:dyDescent="0.2">
      <c r="A4" t="s">
        <v>25</v>
      </c>
      <c r="B4">
        <v>16</v>
      </c>
      <c r="C4">
        <v>1630</v>
      </c>
      <c r="D4">
        <v>12.1</v>
      </c>
      <c r="E4">
        <v>1630</v>
      </c>
      <c r="F4">
        <v>190</v>
      </c>
      <c r="G4">
        <v>1630</v>
      </c>
      <c r="H4">
        <v>2.2799999999999998</v>
      </c>
      <c r="I4">
        <v>1630</v>
      </c>
    </row>
    <row r="5" spans="1:9" x14ac:dyDescent="0.2">
      <c r="A5" t="s">
        <v>24</v>
      </c>
      <c r="B5">
        <v>14.8</v>
      </c>
      <c r="C5">
        <v>1650</v>
      </c>
      <c r="D5">
        <v>12.4</v>
      </c>
      <c r="E5">
        <v>1650</v>
      </c>
      <c r="F5">
        <v>171</v>
      </c>
      <c r="G5">
        <v>1650</v>
      </c>
      <c r="H5">
        <v>2.0499999999999998</v>
      </c>
      <c r="I5">
        <v>1650</v>
      </c>
    </row>
    <row r="6" spans="1:9" x14ac:dyDescent="0.2">
      <c r="A6" t="s">
        <v>20</v>
      </c>
      <c r="B6">
        <v>14.5</v>
      </c>
      <c r="C6">
        <v>1680</v>
      </c>
      <c r="D6">
        <v>12.5</v>
      </c>
      <c r="E6">
        <v>1680</v>
      </c>
      <c r="F6">
        <v>194</v>
      </c>
      <c r="G6">
        <v>1680</v>
      </c>
      <c r="H6">
        <v>1.9870000000000001</v>
      </c>
      <c r="I6">
        <v>1680</v>
      </c>
    </row>
    <row r="7" spans="1:9" x14ac:dyDescent="0.2">
      <c r="A7" t="s">
        <v>26</v>
      </c>
      <c r="B7">
        <v>15.4</v>
      </c>
      <c r="C7">
        <v>1700</v>
      </c>
      <c r="D7">
        <v>12.6</v>
      </c>
      <c r="E7">
        <v>1700</v>
      </c>
      <c r="F7">
        <v>237</v>
      </c>
      <c r="G7">
        <v>1700</v>
      </c>
      <c r="H7">
        <v>2.16</v>
      </c>
      <c r="I7">
        <v>1700</v>
      </c>
    </row>
    <row r="8" spans="1:9" x14ac:dyDescent="0.2">
      <c r="A8" t="s">
        <v>23</v>
      </c>
      <c r="B8">
        <v>15.46</v>
      </c>
      <c r="C8">
        <v>1750</v>
      </c>
      <c r="D8">
        <v>12.28</v>
      </c>
      <c r="E8">
        <v>1750</v>
      </c>
      <c r="F8">
        <v>238</v>
      </c>
      <c r="G8">
        <v>1750</v>
      </c>
      <c r="H8">
        <v>2.1800000000000002</v>
      </c>
      <c r="I8">
        <v>1750</v>
      </c>
    </row>
    <row r="9" spans="1:9" x14ac:dyDescent="0.2">
      <c r="A9" t="s">
        <v>21</v>
      </c>
      <c r="B9">
        <v>14.46</v>
      </c>
      <c r="C9">
        <v>1780</v>
      </c>
      <c r="D9">
        <v>11.95</v>
      </c>
      <c r="E9">
        <v>1780</v>
      </c>
      <c r="F9">
        <v>213</v>
      </c>
      <c r="G9">
        <v>1780</v>
      </c>
      <c r="H9">
        <v>2.0099999999999998</v>
      </c>
      <c r="I9">
        <v>1780</v>
      </c>
    </row>
    <row r="10" spans="1:9" x14ac:dyDescent="0.2">
      <c r="A10" t="s">
        <v>22</v>
      </c>
      <c r="B10">
        <v>15.41</v>
      </c>
      <c r="C10">
        <v>1800</v>
      </c>
      <c r="D10">
        <v>12.55</v>
      </c>
      <c r="E10">
        <v>1800</v>
      </c>
      <c r="F10">
        <v>266.60000000000002</v>
      </c>
      <c r="G10">
        <v>1800</v>
      </c>
      <c r="H10">
        <v>2.16</v>
      </c>
      <c r="I10">
        <v>1800</v>
      </c>
    </row>
    <row r="11" spans="1:9" x14ac:dyDescent="0.2">
      <c r="A11" t="s">
        <v>18</v>
      </c>
      <c r="B11">
        <v>14</v>
      </c>
      <c r="C11">
        <v>1970</v>
      </c>
      <c r="D11">
        <v>12.1</v>
      </c>
      <c r="E11">
        <v>1970</v>
      </c>
      <c r="F11">
        <v>225</v>
      </c>
      <c r="G11">
        <v>1970</v>
      </c>
      <c r="H11">
        <v>1.91</v>
      </c>
      <c r="I11">
        <v>1970</v>
      </c>
    </row>
    <row r="12" spans="1:9" x14ac:dyDescent="0.2">
      <c r="A12" t="s">
        <v>19</v>
      </c>
      <c r="B12">
        <v>15.6</v>
      </c>
      <c r="C12">
        <v>1980</v>
      </c>
      <c r="D12">
        <v>13.8</v>
      </c>
      <c r="E12">
        <v>1980</v>
      </c>
      <c r="F12">
        <v>340</v>
      </c>
      <c r="G12">
        <v>1980</v>
      </c>
      <c r="H12" s="1">
        <v>2.2200000000000002</v>
      </c>
      <c r="I12">
        <v>1980</v>
      </c>
    </row>
    <row r="13" spans="1:9" x14ac:dyDescent="0.2">
      <c r="A13" t="s">
        <v>28</v>
      </c>
      <c r="B13">
        <v>13.2</v>
      </c>
      <c r="C13">
        <v>2000</v>
      </c>
      <c r="D13" s="3">
        <v>11.34</v>
      </c>
      <c r="E13">
        <v>2000</v>
      </c>
      <c r="F13">
        <v>234</v>
      </c>
      <c r="G13">
        <v>2000</v>
      </c>
      <c r="H13">
        <v>2.09</v>
      </c>
      <c r="I13">
        <v>2000</v>
      </c>
    </row>
  </sheetData>
  <pageMargins left="0.75" right="0.75" top="1" bottom="1" header="0.4921259845" footer="0.4921259845"/>
  <headerFooter alignWithMargins="0">
    <oddHeader>&amp;A</oddHeader>
    <oddFooter>Seite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3" sqref="F3:G13"/>
    </sheetView>
  </sheetViews>
  <sheetFormatPr defaultColWidth="11.42578125" defaultRowHeight="12.75" x14ac:dyDescent="0.2"/>
  <sheetData>
    <row r="1" spans="1:8" x14ac:dyDescent="0.2">
      <c r="A1" t="s">
        <v>1</v>
      </c>
      <c r="B1" t="s">
        <v>2</v>
      </c>
      <c r="C1" t="s">
        <v>12</v>
      </c>
      <c r="D1" t="s">
        <v>3</v>
      </c>
      <c r="E1" t="s">
        <v>4</v>
      </c>
      <c r="F1" t="s">
        <v>12</v>
      </c>
      <c r="G1" t="s">
        <v>5</v>
      </c>
      <c r="H1" t="s">
        <v>12</v>
      </c>
    </row>
    <row r="2" spans="1:8" x14ac:dyDescent="0.2">
      <c r="B2" t="s">
        <v>14</v>
      </c>
      <c r="D2" t="s">
        <v>14</v>
      </c>
      <c r="E2" t="s">
        <v>15</v>
      </c>
      <c r="G2" t="s">
        <v>16</v>
      </c>
    </row>
    <row r="3" spans="1:8" x14ac:dyDescent="0.2">
      <c r="A3" t="s">
        <v>27</v>
      </c>
      <c r="B3" s="2">
        <v>13.47</v>
      </c>
      <c r="C3">
        <v>1500</v>
      </c>
      <c r="D3" s="2">
        <v>11.2</v>
      </c>
      <c r="E3">
        <v>121.58</v>
      </c>
      <c r="F3">
        <v>1500</v>
      </c>
      <c r="G3">
        <v>1.96</v>
      </c>
      <c r="H3">
        <v>1500</v>
      </c>
    </row>
    <row r="4" spans="1:8" x14ac:dyDescent="0.2">
      <c r="A4" t="s">
        <v>25</v>
      </c>
      <c r="B4">
        <v>16</v>
      </c>
      <c r="C4">
        <v>1630</v>
      </c>
      <c r="D4">
        <v>12.1</v>
      </c>
      <c r="E4">
        <v>190</v>
      </c>
      <c r="F4">
        <v>1630</v>
      </c>
      <c r="G4">
        <v>2.2799999999999998</v>
      </c>
      <c r="H4">
        <v>1630</v>
      </c>
    </row>
    <row r="5" spans="1:8" x14ac:dyDescent="0.2">
      <c r="A5" t="s">
        <v>24</v>
      </c>
      <c r="B5">
        <v>14.8</v>
      </c>
      <c r="C5">
        <v>1650</v>
      </c>
      <c r="D5">
        <v>12.4</v>
      </c>
      <c r="E5">
        <v>171</v>
      </c>
      <c r="F5">
        <v>1650</v>
      </c>
      <c r="G5">
        <v>2.0499999999999998</v>
      </c>
      <c r="H5">
        <v>1650</v>
      </c>
    </row>
    <row r="6" spans="1:8" x14ac:dyDescent="0.2">
      <c r="A6" t="s">
        <v>20</v>
      </c>
      <c r="B6">
        <v>14.5</v>
      </c>
      <c r="C6">
        <v>1680</v>
      </c>
      <c r="D6">
        <v>12.5</v>
      </c>
      <c r="E6">
        <v>194</v>
      </c>
      <c r="F6">
        <v>1680</v>
      </c>
      <c r="G6">
        <v>1.9870000000000001</v>
      </c>
      <c r="H6">
        <v>1680</v>
      </c>
    </row>
    <row r="7" spans="1:8" x14ac:dyDescent="0.2">
      <c r="A7" t="s">
        <v>26</v>
      </c>
      <c r="B7">
        <v>15.4</v>
      </c>
      <c r="C7">
        <v>1700</v>
      </c>
      <c r="D7">
        <v>12.6</v>
      </c>
      <c r="E7">
        <v>237</v>
      </c>
      <c r="F7">
        <v>1700</v>
      </c>
      <c r="G7">
        <v>2.16</v>
      </c>
      <c r="H7">
        <v>1700</v>
      </c>
    </row>
    <row r="8" spans="1:8" x14ac:dyDescent="0.2">
      <c r="A8" t="s">
        <v>23</v>
      </c>
      <c r="B8">
        <v>15.46</v>
      </c>
      <c r="C8">
        <v>1750</v>
      </c>
      <c r="D8">
        <v>12.28</v>
      </c>
      <c r="E8">
        <v>238</v>
      </c>
      <c r="F8">
        <v>1750</v>
      </c>
      <c r="G8">
        <v>2.1800000000000002</v>
      </c>
      <c r="H8">
        <v>1750</v>
      </c>
    </row>
    <row r="9" spans="1:8" x14ac:dyDescent="0.2">
      <c r="A9" t="s">
        <v>21</v>
      </c>
      <c r="B9">
        <v>14.46</v>
      </c>
      <c r="C9">
        <v>1780</v>
      </c>
      <c r="D9">
        <v>11.95</v>
      </c>
      <c r="E9">
        <v>213</v>
      </c>
      <c r="F9">
        <v>1780</v>
      </c>
      <c r="G9">
        <v>2.0099999999999998</v>
      </c>
      <c r="H9">
        <v>1780</v>
      </c>
    </row>
    <row r="10" spans="1:8" x14ac:dyDescent="0.2">
      <c r="A10" t="s">
        <v>22</v>
      </c>
      <c r="B10">
        <v>15.41</v>
      </c>
      <c r="C10">
        <v>1800</v>
      </c>
      <c r="D10">
        <v>12.55</v>
      </c>
      <c r="E10">
        <v>266.60000000000002</v>
      </c>
      <c r="F10">
        <v>1800</v>
      </c>
      <c r="G10">
        <v>2.16</v>
      </c>
      <c r="H10">
        <v>1800</v>
      </c>
    </row>
    <row r="11" spans="1:8" x14ac:dyDescent="0.2">
      <c r="A11" t="s">
        <v>18</v>
      </c>
      <c r="B11">
        <v>14</v>
      </c>
      <c r="C11">
        <v>1970</v>
      </c>
      <c r="D11">
        <v>12.1</v>
      </c>
      <c r="E11">
        <v>225</v>
      </c>
      <c r="F11">
        <v>1970</v>
      </c>
      <c r="G11">
        <v>1.91</v>
      </c>
      <c r="H11">
        <v>1970</v>
      </c>
    </row>
    <row r="12" spans="1:8" x14ac:dyDescent="0.2">
      <c r="A12" t="s">
        <v>19</v>
      </c>
      <c r="B12">
        <v>15.6</v>
      </c>
      <c r="C12">
        <v>1980</v>
      </c>
      <c r="D12">
        <v>13.8</v>
      </c>
      <c r="E12">
        <v>340</v>
      </c>
      <c r="F12">
        <v>1980</v>
      </c>
      <c r="G12" s="1">
        <v>2.2200000000000002</v>
      </c>
      <c r="H12">
        <v>1980</v>
      </c>
    </row>
    <row r="13" spans="1:8" x14ac:dyDescent="0.2">
      <c r="A13" t="s">
        <v>28</v>
      </c>
      <c r="B13">
        <v>13.2</v>
      </c>
      <c r="C13">
        <v>2000</v>
      </c>
      <c r="D13" s="3">
        <v>11.34</v>
      </c>
      <c r="E13">
        <v>234</v>
      </c>
      <c r="F13">
        <v>2000</v>
      </c>
      <c r="G13">
        <v>2.09</v>
      </c>
      <c r="H13">
        <v>2000</v>
      </c>
    </row>
  </sheetData>
  <pageMargins left="0.75" right="0.75" top="1" bottom="1" header="0.4921259845" footer="0.4921259845"/>
  <headerFooter alignWithMargins="0">
    <oddHeader>&amp;A</oddHeader>
    <oddFooter>Seite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3" sqref="B3:C13"/>
    </sheetView>
  </sheetViews>
  <sheetFormatPr defaultColWidth="11.42578125" defaultRowHeight="12.75" x14ac:dyDescent="0.2"/>
  <sheetData>
    <row r="1" spans="1:6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12</v>
      </c>
    </row>
    <row r="2" spans="1:6" x14ac:dyDescent="0.2">
      <c r="B2" t="s">
        <v>14</v>
      </c>
      <c r="C2" t="s">
        <v>14</v>
      </c>
      <c r="D2" t="s">
        <v>15</v>
      </c>
      <c r="E2" t="s">
        <v>16</v>
      </c>
    </row>
    <row r="3" spans="1:6" x14ac:dyDescent="0.2">
      <c r="A3" t="s">
        <v>18</v>
      </c>
      <c r="B3">
        <v>14</v>
      </c>
      <c r="C3">
        <v>12.1</v>
      </c>
      <c r="D3">
        <v>225</v>
      </c>
      <c r="E3">
        <v>1.91</v>
      </c>
      <c r="F3">
        <v>1970</v>
      </c>
    </row>
    <row r="4" spans="1:6" x14ac:dyDescent="0.2">
      <c r="A4" t="s">
        <v>19</v>
      </c>
      <c r="B4">
        <v>15.6</v>
      </c>
      <c r="C4">
        <v>13.8</v>
      </c>
      <c r="D4">
        <v>340</v>
      </c>
      <c r="E4" s="1">
        <v>2.2200000000000002</v>
      </c>
      <c r="F4">
        <v>1980</v>
      </c>
    </row>
    <row r="5" spans="1:6" x14ac:dyDescent="0.2">
      <c r="A5" t="s">
        <v>20</v>
      </c>
      <c r="B5">
        <v>14.5</v>
      </c>
      <c r="C5">
        <v>12.5</v>
      </c>
      <c r="D5">
        <v>194</v>
      </c>
      <c r="E5">
        <v>1.9870000000000001</v>
      </c>
      <c r="F5">
        <v>1680</v>
      </c>
    </row>
    <row r="6" spans="1:6" x14ac:dyDescent="0.2">
      <c r="A6" t="s">
        <v>21</v>
      </c>
      <c r="B6">
        <v>14.46</v>
      </c>
      <c r="C6">
        <v>11.95</v>
      </c>
      <c r="D6">
        <v>213</v>
      </c>
      <c r="E6">
        <v>2.0099999999999998</v>
      </c>
      <c r="F6">
        <v>1780</v>
      </c>
    </row>
    <row r="7" spans="1:6" x14ac:dyDescent="0.2">
      <c r="A7" t="s">
        <v>22</v>
      </c>
      <c r="B7">
        <v>15.41</v>
      </c>
      <c r="C7">
        <v>12.55</v>
      </c>
      <c r="D7">
        <v>266.60000000000002</v>
      </c>
      <c r="E7">
        <v>2.16</v>
      </c>
      <c r="F7">
        <v>1800</v>
      </c>
    </row>
    <row r="8" spans="1:6" x14ac:dyDescent="0.2">
      <c r="A8" t="s">
        <v>23</v>
      </c>
      <c r="B8">
        <v>15.46</v>
      </c>
      <c r="C8">
        <v>12.28</v>
      </c>
      <c r="D8">
        <v>238</v>
      </c>
      <c r="E8">
        <v>2.1800000000000002</v>
      </c>
      <c r="F8">
        <v>1750</v>
      </c>
    </row>
    <row r="9" spans="1:6" x14ac:dyDescent="0.2">
      <c r="A9" t="s">
        <v>24</v>
      </c>
      <c r="B9">
        <v>14.8</v>
      </c>
      <c r="C9">
        <v>12.4</v>
      </c>
      <c r="D9">
        <v>171</v>
      </c>
      <c r="E9">
        <v>2.0499999999999998</v>
      </c>
      <c r="F9">
        <v>1650</v>
      </c>
    </row>
    <row r="10" spans="1:6" x14ac:dyDescent="0.2">
      <c r="A10" t="s">
        <v>25</v>
      </c>
      <c r="B10">
        <v>16</v>
      </c>
      <c r="C10">
        <v>12.1</v>
      </c>
      <c r="D10">
        <v>190</v>
      </c>
      <c r="E10">
        <v>2.2799999999999998</v>
      </c>
      <c r="F10">
        <v>1630</v>
      </c>
    </row>
    <row r="11" spans="1:6" x14ac:dyDescent="0.2">
      <c r="A11" t="s">
        <v>26</v>
      </c>
      <c r="B11">
        <v>15.4</v>
      </c>
      <c r="C11">
        <v>12.6</v>
      </c>
      <c r="D11">
        <v>237</v>
      </c>
      <c r="E11">
        <v>2.16</v>
      </c>
      <c r="F11">
        <v>1700</v>
      </c>
    </row>
    <row r="12" spans="1:6" x14ac:dyDescent="0.2">
      <c r="A12" t="s">
        <v>27</v>
      </c>
      <c r="B12" s="2">
        <v>13.47</v>
      </c>
      <c r="C12" s="2">
        <v>11.2</v>
      </c>
      <c r="D12">
        <v>121.58</v>
      </c>
      <c r="E12">
        <v>1.96</v>
      </c>
      <c r="F12">
        <v>1500</v>
      </c>
    </row>
    <row r="13" spans="1:6" x14ac:dyDescent="0.2">
      <c r="A13" t="s">
        <v>28</v>
      </c>
      <c r="B13">
        <v>13.2</v>
      </c>
      <c r="C13" s="3">
        <v>11.34</v>
      </c>
      <c r="D13">
        <v>234</v>
      </c>
      <c r="E13">
        <v>2.09</v>
      </c>
      <c r="F13">
        <v>2000</v>
      </c>
    </row>
  </sheetData>
  <pageMargins left="0.75" right="0.75" top="1" bottom="1" header="0.4921259845" footer="0.4921259845"/>
  <headerFooter alignWithMargins="0">
    <oddHeader>&amp;A</oddHeader>
    <oddFooter>Seite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3" sqref="B3:C13"/>
    </sheetView>
  </sheetViews>
  <sheetFormatPr defaultColWidth="11.42578125" defaultRowHeight="12.75" x14ac:dyDescent="0.2"/>
  <sheetData>
    <row r="1" spans="1:5" x14ac:dyDescent="0.2">
      <c r="A1" t="s">
        <v>1</v>
      </c>
      <c r="B1" t="s">
        <v>2</v>
      </c>
      <c r="C1" t="s">
        <v>4</v>
      </c>
      <c r="D1" t="s">
        <v>5</v>
      </c>
      <c r="E1" t="s">
        <v>12</v>
      </c>
    </row>
    <row r="2" spans="1:5" x14ac:dyDescent="0.2">
      <c r="B2" t="s">
        <v>14</v>
      </c>
      <c r="C2" t="s">
        <v>15</v>
      </c>
      <c r="D2" t="s">
        <v>16</v>
      </c>
    </row>
    <row r="3" spans="1:5" x14ac:dyDescent="0.2">
      <c r="A3" t="s">
        <v>18</v>
      </c>
      <c r="B3">
        <v>14</v>
      </c>
      <c r="C3">
        <v>225</v>
      </c>
      <c r="D3">
        <v>1.91</v>
      </c>
      <c r="E3">
        <v>1970</v>
      </c>
    </row>
    <row r="4" spans="1:5" x14ac:dyDescent="0.2">
      <c r="A4" t="s">
        <v>19</v>
      </c>
      <c r="B4">
        <v>15.6</v>
      </c>
      <c r="C4">
        <v>340</v>
      </c>
      <c r="D4" s="1">
        <v>2.2200000000000002</v>
      </c>
      <c r="E4">
        <v>1980</v>
      </c>
    </row>
    <row r="5" spans="1:5" x14ac:dyDescent="0.2">
      <c r="A5" t="s">
        <v>20</v>
      </c>
      <c r="B5">
        <v>14.5</v>
      </c>
      <c r="C5">
        <v>194</v>
      </c>
      <c r="D5">
        <v>1.9870000000000001</v>
      </c>
      <c r="E5">
        <v>1680</v>
      </c>
    </row>
    <row r="6" spans="1:5" x14ac:dyDescent="0.2">
      <c r="A6" t="s">
        <v>21</v>
      </c>
      <c r="B6">
        <v>14.46</v>
      </c>
      <c r="C6">
        <v>213</v>
      </c>
      <c r="D6">
        <v>2.0099999999999998</v>
      </c>
      <c r="E6">
        <v>1780</v>
      </c>
    </row>
    <row r="7" spans="1:5" x14ac:dyDescent="0.2">
      <c r="A7" t="s">
        <v>22</v>
      </c>
      <c r="B7">
        <v>15.41</v>
      </c>
      <c r="C7">
        <v>266.60000000000002</v>
      </c>
      <c r="D7">
        <v>2.16</v>
      </c>
      <c r="E7">
        <v>1800</v>
      </c>
    </row>
    <row r="8" spans="1:5" x14ac:dyDescent="0.2">
      <c r="A8" t="s">
        <v>23</v>
      </c>
      <c r="B8">
        <v>15.46</v>
      </c>
      <c r="C8">
        <v>238</v>
      </c>
      <c r="D8">
        <v>2.1800000000000002</v>
      </c>
      <c r="E8">
        <v>1750</v>
      </c>
    </row>
    <row r="9" spans="1:5" x14ac:dyDescent="0.2">
      <c r="A9" t="s">
        <v>24</v>
      </c>
      <c r="B9">
        <v>14.8</v>
      </c>
      <c r="C9">
        <v>171</v>
      </c>
      <c r="D9">
        <v>2.0499999999999998</v>
      </c>
      <c r="E9">
        <v>1650</v>
      </c>
    </row>
    <row r="10" spans="1:5" x14ac:dyDescent="0.2">
      <c r="A10" t="s">
        <v>25</v>
      </c>
      <c r="B10">
        <v>16</v>
      </c>
      <c r="C10">
        <v>190</v>
      </c>
      <c r="D10">
        <v>2.2799999999999998</v>
      </c>
      <c r="E10">
        <v>1630</v>
      </c>
    </row>
    <row r="11" spans="1:5" x14ac:dyDescent="0.2">
      <c r="A11" t="s">
        <v>26</v>
      </c>
      <c r="B11">
        <v>15.4</v>
      </c>
      <c r="C11">
        <v>237</v>
      </c>
      <c r="D11">
        <v>2.16</v>
      </c>
      <c r="E11">
        <v>1700</v>
      </c>
    </row>
    <row r="12" spans="1:5" x14ac:dyDescent="0.2">
      <c r="A12" t="s">
        <v>27</v>
      </c>
      <c r="B12" s="2">
        <v>13.47</v>
      </c>
      <c r="C12">
        <v>121.58</v>
      </c>
      <c r="D12">
        <v>1.96</v>
      </c>
      <c r="E12">
        <v>1500</v>
      </c>
    </row>
    <row r="13" spans="1:5" x14ac:dyDescent="0.2">
      <c r="A13" t="s">
        <v>28</v>
      </c>
      <c r="B13">
        <v>13.2</v>
      </c>
      <c r="C13">
        <v>234</v>
      </c>
      <c r="D13">
        <v>2.09</v>
      </c>
      <c r="E13">
        <v>2000</v>
      </c>
    </row>
  </sheetData>
  <pageMargins left="0.75" right="0.75" top="1" bottom="1" header="0.4921259845" footer="0.4921259845"/>
  <headerFooter alignWithMargins="0">
    <oddHeader>&amp;A</oddHeader>
    <oddFooter>Seite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5" right="0.75" top="1" bottom="1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5" right="0.75" top="1" bottom="1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Tabelle1</vt:lpstr>
      <vt:lpstr>Ht vs time</vt:lpstr>
      <vt:lpstr>Diameter vs time</vt:lpstr>
      <vt:lpstr>Wt vs time</vt:lpstr>
      <vt:lpstr>Thickness vs time</vt:lpstr>
      <vt:lpstr>Ht vs Diameter</vt:lpstr>
      <vt:lpstr>Ht vs Wt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Missinne</dc:creator>
  <cp:lastModifiedBy>claudiaG</cp:lastModifiedBy>
  <cp:lastPrinted>2012-07-12T07:05:50Z</cp:lastPrinted>
  <dcterms:created xsi:type="dcterms:W3CDTF">2012-07-11T13:30:35Z</dcterms:created>
  <dcterms:modified xsi:type="dcterms:W3CDTF">2012-09-19T17:54:19Z</dcterms:modified>
</cp:coreProperties>
</file>